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8" windowWidth="15480" windowHeight="9036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<sst xmlns="http://schemas.openxmlformats.org/spreadsheetml/2006/main" count="486" uniqueCount="278">
  <si>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</si>
  <si>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</si>
  <si>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</si>
  <si>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</si>
  <si>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</si>
  <si>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</si>
  <si>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</si>
  <si>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</si>
  <si>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</si>
  <si>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</si>
  <si>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</si>
  <si>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</si>
  <si>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</si>
  <si>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</si>
  <si>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</si>
  <si>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</si>
  <si>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</si>
  <si>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</si>
  <si>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</si>
  <si>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</si>
  <si>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</si>
  <si>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</si>
  <si>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</si>
  <si>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</si>
  <si>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</si>
  <si>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</si>
  <si>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</si>
  <si>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</si>
  <si>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</si>
  <si>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</si>
  <si>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</si>
  <si>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</si>
  <si>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</si>
  <si>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</si>
  <si>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</si>
  <si>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</si>
  <si>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</si>
  <si>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</si>
  <si>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</si>
  <si>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</si>
  <si>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</si>
  <si>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</si>
  <si>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</si>
  <si>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</si>
  <si>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</si>
  <si>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</si>
  <si>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</si>
  <si>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</si>
  <si>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</si>
  <si>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</si>
  <si>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</si>
  <si>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</si>
  <si>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</si>
  <si>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</si>
  <si>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</si>
  <si>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</si>
  <si>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</si>
  <si>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</si>
  <si>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</si>
  <si>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</si>
  <si>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</si>
  <si>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</si>
  <si>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</si>
  <si>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</si>
  <si>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</si>
  <si>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</si>
  <si>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</si>
  <si>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</si>
  <si>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субсидии на выполнение государственного (муниципального) задания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</si>
  <si>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</si>
  <si>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</si>
  <si>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</si>
  <si>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</si>
  <si>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</si>
  <si>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</si>
  <si>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</si>
  <si>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</si>
  <si>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</si>
  <si>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</si>
  <si>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</si>
  <si>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</si>
  <si>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</si>
  <si>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</si>
  <si>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</si>
  <si>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</si>
  <si>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</si>
  <si>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</si>
  <si>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</si>
  <si>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</si>
  <si>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</si>
  <si>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</si>
  <si>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</si>
  <si>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</si>
  <si>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</si>
  <si>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</si>
  <si>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</si>
  <si>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</si>
  <si>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</si>
  <si>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</si>
  <si>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</si>
  <si>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</si>
  <si>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</si>
  <si>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</si>
  <si>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</si>
  <si>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</si>
  <si>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</si>
  <si>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</si>
  <si>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</si>
  <si>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</si>
  <si>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</si>
  <si>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</si>
  <si>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</si>
  <si>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</si>
  <si>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</si>
  <si>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</si>
  <si>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</si>
  <si>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</si>
  <si>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</si>
  <si>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</si>
  <si>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</si>
  <si>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</si>
  <si>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</si>
  <si>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</si>
  <si>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</si>
  <si>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</si>
  <si>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</si>
  <si>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</si>
  <si>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</si>
  <si>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</si>
  <si>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</si>
  <si>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</si>
  <si>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</si>
  <si>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</si>
  <si>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</si>
  <si>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</si>
  <si>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</si>
  <si>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</si>
  <si>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</si>
  <si>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</si>
  <si>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</si>
  <si>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</si>
  <si>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</si>
  <si>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</si>
  <si>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</si>
  <si>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</si>
  <si>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</si>
  <si>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</si>
  <si>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</si>
  <si>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</si>
  <si>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</si>
  <si>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</si>
  <si>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</si>
  <si>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</si>
  <si>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</si>
  <si>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</si>
  <si>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</si>
  <si>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</si>
  <si>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</si>
  <si>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</si>
  <si>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</si>
  <si>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</si>
  <si>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</si>
  <si>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</si>
  <si>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</si>
  <si>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</si>
  <si>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</si>
  <si>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</si>
  <si>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</si>
  <si>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</si>
  <si>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</si>
  <si>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</si>
  <si>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</si>
  <si>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</si>
  <si>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</si>
  <si>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</si>
  <si>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</si>
  <si>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</si>
  <si>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</si>
  <si>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</si>
  <si>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</si>
  <si>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</si>
  <si>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</si>
  <si>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</si>
  <si>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</si>
  <si>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</si>
  <si>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</si>
  <si>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</si>
  <si>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</si>
  <si>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</si>
  <si>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</si>
  <si>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</si>
  <si>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</si>
  <si>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</si>
  <si>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</si>
  <si>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</si>
  <si>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</si>
  <si>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</si>
  <si>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</si>
  <si>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</si>
  <si>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</si>
  <si>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</si>
  <si>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</si>
  <si>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</si>
  <si>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</si>
  <si>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</si>
  <si>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</si>
  <si>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</si>
  <si>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</si>
  <si>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</si>
  <si>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</si>
  <si>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</si>
  <si>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</si>
  <si>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</si>
  <si>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</si>
  <si>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</si>
  <si>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</si>
  <si>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</si>
  <si>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</si>
  <si>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</si>
  <si>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</si>
  <si>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</si>
  <si>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</si>
  <si>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</si>
  <si>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</si>
  <si>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</si>
  <si>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</si>
  <si>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</si>
  <si>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</si>
  <si>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</si>
  <si>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</si>
  <si>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</si>
  <si>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</si>
  <si>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</si>
  <si>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</si>
  <si>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</si>
  <si>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</si>
  <si>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</si>
  <si>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</si>
  <si>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</si>
  <si>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</si>
  <si>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</si>
  <si>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</si>
  <si>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</si>
  <si>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</si>
  <si>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</si>
  <si>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</si>
  <si>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ГБОУ НПО РО ПУ № 80</t>
  </si>
  <si>
    <t>Галицкая О.П.</t>
  </si>
  <si>
    <t>01 января 2014 г.</t>
  </si>
  <si>
    <t>Солупаева Г.В.</t>
  </si>
  <si>
    <t>60231845000</t>
  </si>
  <si>
    <t>808</t>
  </si>
  <si>
    <t>04584104</t>
  </si>
  <si>
    <t>4.субсидия на выполнение государственного (муниципального) задания</t>
  </si>
  <si>
    <t>01.01.2014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</si>
  <si>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</si>
  <si>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</si>
  <si>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</si>
  <si>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</si>
  <si>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</si>
  <si>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</si>
  <si>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</si>
  <si>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</si>
  <si>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субсдии на иные цели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</si>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</sst>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</numFmts>
  <fonts count="27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4" borderId="0" applyNumberFormat="0" applyBorder="0" applyAlignment="0" applyProtection="0"/>
    <xf numFmtId="0" fontId="9" fillId="5" borderId="0" applyNumberFormat="0" applyBorder="0" applyAlignment="0" applyProtection="0"/>
    <xf numFmtId="0" fontId="25" fillId="6" borderId="0" applyNumberFormat="0" applyBorder="0" applyAlignment="0" applyProtection="0"/>
    <xf numFmtId="0" fontId="9" fillId="7" borderId="0" applyNumberFormat="0" applyBorder="0" applyAlignment="0" applyProtection="0"/>
    <xf numFmtId="0" fontId="25" fillId="8" borderId="0" applyNumberFormat="0" applyBorder="0" applyAlignment="0" applyProtection="0"/>
    <xf numFmtId="0" fontId="9" fillId="9" borderId="0" applyNumberFormat="0" applyBorder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9" fillId="7" borderId="0" applyNumberFormat="0" applyBorder="0" applyAlignment="0" applyProtection="0"/>
    <xf numFmtId="0" fontId="25" fillId="13" borderId="0" applyNumberFormat="0" applyBorder="0" applyAlignment="0" applyProtection="0"/>
    <xf numFmtId="0" fontId="9" fillId="11" borderId="0" applyNumberFormat="0" applyBorder="0" applyAlignment="0" applyProtection="0"/>
    <xf numFmtId="0" fontId="25" fillId="14" borderId="0" applyNumberFormat="0" applyBorder="0" applyAlignment="0" applyProtection="0"/>
    <xf numFmtId="0" fontId="9" fillId="5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11" borderId="0" applyNumberFormat="0" applyBorder="0" applyAlignment="0" applyProtection="0"/>
    <xf numFmtId="0" fontId="25" fillId="20" borderId="0" applyNumberFormat="0" applyBorder="0" applyAlignment="0" applyProtection="0"/>
    <xf numFmtId="0" fontId="9" fillId="7" borderId="0" applyNumberFormat="0" applyBorder="0" applyAlignment="0" applyProtection="0"/>
    <xf numFmtId="0" fontId="26" fillId="21" borderId="0" applyNumberFormat="0" applyBorder="0" applyAlignment="0" applyProtection="0"/>
    <xf numFmtId="0" fontId="10" fillId="1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18" borderId="0" applyNumberFormat="0" applyBorder="0" applyAlignment="0" applyProtection="0"/>
    <xf numFmtId="0" fontId="26" fillId="27" borderId="0" applyNumberFormat="0" applyBorder="0" applyAlignment="0" applyProtection="0"/>
    <xf numFmtId="0" fontId="10" fillId="11" borderId="0" applyNumberFormat="0" applyBorder="0" applyAlignment="0" applyProtection="0"/>
    <xf numFmtId="0" fontId="26" fillId="28" borderId="0" applyNumberFormat="0" applyBorder="0" applyAlignment="0" applyProtection="0"/>
    <xf numFmtId="0" fontId="10" fillId="5" borderId="0" applyNumberFormat="0" applyBorder="0" applyAlignment="0" applyProtection="0"/>
    <xf numFmtId="0" fontId="10" fillId="29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16" borderId="1" applyNumberFormat="0" applyAlignment="0" applyProtection="0"/>
    <xf numFmtId="0" fontId="12" fillId="33" borderId="2" applyNumberFormat="0" applyAlignment="0" applyProtection="0"/>
    <xf numFmtId="0" fontId="13" fillId="33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34" borderId="7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36" borderId="23" xfId="0" applyFont="1" applyFill="1" applyBorder="1" applyAlignment="1">
      <alignment horizontal="left" wrapText="1"/>
    </xf>
    <xf numFmtId="49" fontId="2" fillId="36" borderId="24" xfId="0" applyNumberFormat="1" applyFont="1" applyFill="1" applyBorder="1" applyAlignment="1">
      <alignment horizontal="center" wrapText="1"/>
    </xf>
    <xf numFmtId="49" fontId="2" fillId="36" borderId="25" xfId="0" applyNumberFormat="1" applyFont="1" applyFill="1" applyBorder="1" applyAlignment="1">
      <alignment horizontal="center" wrapText="1"/>
    </xf>
    <xf numFmtId="49" fontId="2" fillId="36" borderId="26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/>
    </xf>
    <xf numFmtId="49" fontId="2" fillId="36" borderId="18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/>
    </xf>
    <xf numFmtId="49" fontId="2" fillId="36" borderId="28" xfId="0" applyNumberFormat="1" applyFont="1" applyFill="1" applyBorder="1" applyAlignment="1">
      <alignment horizontal="center"/>
    </xf>
    <xf numFmtId="0" fontId="2" fillId="36" borderId="29" xfId="0" applyFont="1" applyFill="1" applyBorder="1" applyAlignment="1">
      <alignment horizontal="left" wrapText="1" indent="2"/>
    </xf>
    <xf numFmtId="49" fontId="2" fillId="36" borderId="30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 indent="1"/>
    </xf>
    <xf numFmtId="49" fontId="2" fillId="36" borderId="13" xfId="0" applyNumberFormat="1" applyFont="1" applyFill="1" applyBorder="1" applyAlignment="1">
      <alignment horizontal="center"/>
    </xf>
    <xf numFmtId="0" fontId="5" fillId="36" borderId="31" xfId="0" applyFont="1" applyFill="1" applyBorder="1" applyAlignment="1">
      <alignment horizontal="left" wrapText="1"/>
    </xf>
    <xf numFmtId="49" fontId="2" fillId="36" borderId="32" xfId="0" applyNumberFormat="1" applyFont="1" applyFill="1" applyBorder="1" applyAlignment="1">
      <alignment horizontal="center"/>
    </xf>
    <xf numFmtId="0" fontId="2" fillId="36" borderId="31" xfId="0" applyFont="1" applyFill="1" applyBorder="1" applyAlignment="1">
      <alignment horizontal="left" wrapText="1" indent="2"/>
    </xf>
    <xf numFmtId="0" fontId="2" fillId="36" borderId="29" xfId="0" applyFont="1" applyFill="1" applyBorder="1" applyAlignment="1">
      <alignment horizontal="left" wrapText="1" indent="2"/>
    </xf>
    <xf numFmtId="49" fontId="2" fillId="36" borderId="33" xfId="0" applyNumberFormat="1" applyFont="1" applyFill="1" applyBorder="1" applyAlignment="1">
      <alignment horizontal="center" wrapText="1"/>
    </xf>
    <xf numFmtId="49" fontId="2" fillId="36" borderId="20" xfId="0" applyNumberFormat="1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left" wrapText="1" indent="2"/>
    </xf>
    <xf numFmtId="49" fontId="2" fillId="36" borderId="35" xfId="0" applyNumberFormat="1" applyFont="1" applyFill="1" applyBorder="1" applyAlignment="1">
      <alignment horizontal="center" wrapText="1"/>
    </xf>
    <xf numFmtId="49" fontId="2" fillId="36" borderId="1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/>
    </xf>
    <xf numFmtId="49" fontId="2" fillId="36" borderId="17" xfId="0" applyNumberFormat="1" applyFont="1" applyFill="1" applyBorder="1" applyAlignment="1">
      <alignment horizontal="center"/>
    </xf>
    <xf numFmtId="49" fontId="2" fillId="36" borderId="37" xfId="0" applyNumberFormat="1" applyFont="1" applyFill="1" applyBorder="1" applyAlignment="1">
      <alignment horizontal="center"/>
    </xf>
    <xf numFmtId="49" fontId="2" fillId="36" borderId="38" xfId="0" applyNumberFormat="1" applyFont="1" applyFill="1" applyBorder="1" applyAlignment="1">
      <alignment horizontal="center" wrapText="1"/>
    </xf>
    <xf numFmtId="49" fontId="2" fillId="36" borderId="39" xfId="0" applyNumberFormat="1" applyFont="1" applyFill="1" applyBorder="1" applyAlignment="1">
      <alignment horizontal="center" wrapText="1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left" wrapText="1"/>
    </xf>
    <xf numFmtId="49" fontId="2" fillId="36" borderId="14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 horizontal="left" wrapText="1" indent="3"/>
    </xf>
    <xf numFmtId="0" fontId="4" fillId="36" borderId="29" xfId="0" applyFont="1" applyFill="1" applyBorder="1" applyAlignment="1">
      <alignment horizontal="left" wrapText="1"/>
    </xf>
    <xf numFmtId="0" fontId="2" fillId="36" borderId="42" xfId="0" applyFont="1" applyFill="1" applyBorder="1" applyAlignment="1">
      <alignment horizontal="center" wrapText="1"/>
    </xf>
    <xf numFmtId="0" fontId="4" fillId="36" borderId="22" xfId="0" applyFont="1" applyFill="1" applyBorder="1" applyAlignment="1">
      <alignment horizontal="left" wrapText="1"/>
    </xf>
    <xf numFmtId="49" fontId="2" fillId="36" borderId="43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 wrapText="1"/>
    </xf>
    <xf numFmtId="49" fontId="2" fillId="36" borderId="19" xfId="0" applyNumberFormat="1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left" wrapText="1" indent="1"/>
    </xf>
    <xf numFmtId="49" fontId="2" fillId="36" borderId="30" xfId="0" applyNumberFormat="1" applyFont="1" applyFill="1" applyBorder="1" applyAlignment="1">
      <alignment horizontal="center" wrapText="1"/>
    </xf>
    <xf numFmtId="49" fontId="2" fillId="36" borderId="12" xfId="0" applyNumberFormat="1" applyFont="1" applyFill="1" applyBorder="1" applyAlignment="1">
      <alignment horizontal="center" wrapText="1"/>
    </xf>
    <xf numFmtId="0" fontId="2" fillId="36" borderId="22" xfId="0" applyFont="1" applyFill="1" applyBorder="1" applyAlignment="1">
      <alignment horizontal="left" wrapText="1" indent="3"/>
    </xf>
    <xf numFmtId="49" fontId="2" fillId="36" borderId="2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 indent="2"/>
    </xf>
    <xf numFmtId="49" fontId="2" fillId="36" borderId="32" xfId="0" applyNumberFormat="1" applyFont="1" applyFill="1" applyBorder="1" applyAlignment="1">
      <alignment horizontal="center" wrapText="1"/>
    </xf>
    <xf numFmtId="49" fontId="2" fillId="36" borderId="16" xfId="0" applyNumberFormat="1" applyFont="1" applyFill="1" applyBorder="1" applyAlignment="1">
      <alignment horizontal="center" wrapText="1"/>
    </xf>
    <xf numFmtId="164" fontId="2" fillId="36" borderId="18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/>
    </xf>
    <xf numFmtId="164" fontId="2" fillId="36" borderId="44" xfId="0" applyNumberFormat="1" applyFont="1" applyFill="1" applyBorder="1" applyAlignment="1">
      <alignment horizontal="center"/>
    </xf>
    <xf numFmtId="164" fontId="2" fillId="36" borderId="13" xfId="0" applyNumberFormat="1" applyFont="1" applyFill="1" applyBorder="1" applyAlignment="1">
      <alignment horizontal="center"/>
    </xf>
    <xf numFmtId="164" fontId="2" fillId="36" borderId="12" xfId="0" applyNumberFormat="1" applyFont="1" applyFill="1" applyBorder="1" applyAlignment="1">
      <alignment horizontal="center"/>
    </xf>
    <xf numFmtId="164" fontId="2" fillId="36" borderId="45" xfId="0" applyNumberFormat="1" applyFont="1" applyFill="1" applyBorder="1" applyAlignment="1">
      <alignment horizontal="center"/>
    </xf>
    <xf numFmtId="164" fontId="2" fillId="36" borderId="25" xfId="0" applyNumberFormat="1" applyFont="1" applyFill="1" applyBorder="1" applyAlignment="1">
      <alignment horizontal="center"/>
    </xf>
    <xf numFmtId="164" fontId="2" fillId="36" borderId="26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 wrapText="1"/>
    </xf>
    <xf numFmtId="164" fontId="2" fillId="36" borderId="46" xfId="0" applyNumberFormat="1" applyFont="1" applyFill="1" applyBorder="1" applyAlignment="1">
      <alignment horizontal="center"/>
    </xf>
    <xf numFmtId="164" fontId="2" fillId="36" borderId="32" xfId="0" applyNumberFormat="1" applyFont="1" applyFill="1" applyBorder="1" applyAlignment="1">
      <alignment horizontal="center"/>
    </xf>
    <xf numFmtId="164" fontId="2" fillId="36" borderId="4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37" borderId="0" xfId="0" applyFont="1" applyFill="1" applyAlignment="1">
      <alignment/>
    </xf>
    <xf numFmtId="164" fontId="2" fillId="36" borderId="51" xfId="0" applyNumberFormat="1" applyFont="1" applyFill="1" applyBorder="1" applyAlignment="1">
      <alignment horizontal="center"/>
    </xf>
    <xf numFmtId="164" fontId="2" fillId="36" borderId="5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16" borderId="39" xfId="0" applyNumberFormat="1" applyFont="1" applyFill="1" applyBorder="1" applyAlignment="1">
      <alignment horizontal="right"/>
    </xf>
    <xf numFmtId="164" fontId="2" fillId="16" borderId="53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>
      <alignment horizontal="right"/>
    </xf>
    <xf numFmtId="164" fontId="2" fillId="38" borderId="46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 applyProtection="1">
      <alignment horizontal="right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39" borderId="26" xfId="0" applyNumberFormat="1" applyFont="1" applyFill="1" applyBorder="1" applyAlignment="1">
      <alignment horizontal="right"/>
    </xf>
    <xf numFmtId="164" fontId="2" fillId="39" borderId="52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 applyProtection="1">
      <alignment horizontal="right"/>
      <protection/>
    </xf>
    <xf numFmtId="164" fontId="2" fillId="38" borderId="46" xfId="0" applyNumberFormat="1" applyFont="1" applyFill="1" applyBorder="1" applyAlignment="1" applyProtection="1">
      <alignment horizontal="right"/>
      <protection/>
    </xf>
    <xf numFmtId="164" fontId="2" fillId="39" borderId="26" xfId="0" applyNumberFormat="1" applyFont="1" applyFill="1" applyBorder="1" applyAlignment="1" applyProtection="1">
      <alignment horizontal="right"/>
      <protection/>
    </xf>
    <xf numFmtId="164" fontId="2" fillId="39" borderId="52" xfId="0" applyNumberFormat="1" applyFont="1" applyFill="1" applyBorder="1" applyAlignment="1" applyProtection="1">
      <alignment horizontal="right"/>
      <protection/>
    </xf>
    <xf numFmtId="164" fontId="2" fillId="39" borderId="10" xfId="0" applyNumberFormat="1" applyFont="1" applyFill="1" applyBorder="1" applyAlignment="1" applyProtection="1">
      <alignment horizontal="right"/>
      <protection/>
    </xf>
    <xf numFmtId="164" fontId="2" fillId="39" borderId="54" xfId="0" applyNumberFormat="1" applyFont="1" applyFill="1" applyBorder="1" applyAlignment="1" applyProtection="1">
      <alignment horizontal="right"/>
      <protection/>
    </xf>
    <xf numFmtId="164" fontId="2" fillId="38" borderId="26" xfId="0" applyNumberFormat="1" applyFont="1" applyFill="1" applyBorder="1" applyAlignment="1">
      <alignment horizontal="right"/>
    </xf>
    <xf numFmtId="164" fontId="2" fillId="38" borderId="52" xfId="0" applyNumberFormat="1" applyFont="1" applyFill="1" applyBorder="1" applyAlignment="1">
      <alignment horizontal="right"/>
    </xf>
    <xf numFmtId="164" fontId="2" fillId="38" borderId="39" xfId="0" applyNumberFormat="1" applyFont="1" applyFill="1" applyBorder="1" applyAlignment="1">
      <alignment horizontal="right"/>
    </xf>
    <xf numFmtId="164" fontId="2" fillId="38" borderId="53" xfId="0" applyNumberFormat="1" applyFont="1" applyFill="1" applyBorder="1" applyAlignment="1">
      <alignment horizontal="right"/>
    </xf>
    <xf numFmtId="164" fontId="2" fillId="38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38" borderId="26" xfId="0" applyNumberFormat="1" applyFont="1" applyFill="1" applyBorder="1" applyAlignment="1" applyProtection="1">
      <alignment horizontal="right"/>
      <protection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39" borderId="10" xfId="0" applyNumberFormat="1" applyFont="1" applyFill="1" applyBorder="1" applyAlignment="1">
      <alignment horizontal="right"/>
    </xf>
    <xf numFmtId="164" fontId="2" fillId="39" borderId="51" xfId="0" applyNumberFormat="1" applyFont="1" applyFill="1" applyBorder="1" applyAlignment="1">
      <alignment horizontal="right"/>
    </xf>
    <xf numFmtId="164" fontId="2" fillId="18" borderId="55" xfId="0" applyNumberFormat="1" applyFont="1" applyFill="1" applyBorder="1" applyAlignment="1">
      <alignment horizontal="right"/>
    </xf>
    <xf numFmtId="164" fontId="2" fillId="16" borderId="43" xfId="0" applyNumberFormat="1" applyFont="1" applyFill="1" applyBorder="1" applyAlignment="1">
      <alignment horizontal="right"/>
    </xf>
    <xf numFmtId="164" fontId="2" fillId="16" borderId="25" xfId="0" applyNumberFormat="1" applyFont="1" applyFill="1" applyBorder="1" applyAlignment="1">
      <alignment horizontal="right"/>
    </xf>
    <xf numFmtId="164" fontId="2" fillId="33" borderId="25" xfId="0" applyNumberFormat="1" applyFont="1" applyFill="1" applyBorder="1" applyAlignment="1" applyProtection="1">
      <alignment horizontal="right"/>
      <protection locked="0"/>
    </xf>
    <xf numFmtId="164" fontId="2" fillId="33" borderId="26" xfId="0" applyNumberFormat="1" applyFont="1" applyFill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39" borderId="45" xfId="0" applyNumberFormat="1" applyFont="1" applyFill="1" applyBorder="1" applyAlignment="1" applyProtection="1">
      <alignment horizontal="right"/>
      <protection/>
    </xf>
    <xf numFmtId="164" fontId="2" fillId="39" borderId="46" xfId="0" applyNumberFormat="1" applyFont="1" applyFill="1" applyBorder="1" applyAlignment="1" applyProtection="1">
      <alignment horizontal="right"/>
      <protection/>
    </xf>
    <xf numFmtId="164" fontId="2" fillId="39" borderId="51" xfId="0" applyNumberFormat="1" applyFont="1" applyFill="1" applyBorder="1" applyAlignment="1" applyProtection="1">
      <alignment horizontal="right"/>
      <protection/>
    </xf>
    <xf numFmtId="14" fontId="2" fillId="0" borderId="5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2" fillId="0" borderId="57" xfId="0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left" inden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12">
      <selection activeCell="G129" sqref="G129"/>
    </sheetView>
  </sheetViews>
  <sheetFormatPr defaultColWidth="9.00390625" defaultRowHeight="12.75"/>
  <cols>
    <col min="1" max="1" width="40.50390625" style="3" customWidth="1"/>
    <col min="2" max="3" width="4.625" style="3" customWidth="1"/>
    <col min="4" max="4" width="14.375" style="3" customWidth="1"/>
    <col min="5" max="9" width="14.375" style="13" customWidth="1"/>
    <col min="10" max="10" width="14.375" style="0" customWidth="1"/>
    <col min="11" max="11" width="9.125" style="0" hidden="1" customWidth="1"/>
  </cols>
  <sheetData>
    <row r="1" spans="1:10" ht="16.5" customHeight="1">
      <c r="A1" s="173" t="s">
        <v>238</v>
      </c>
      <c r="B1" s="174"/>
      <c r="C1" s="174"/>
      <c r="D1" s="174"/>
      <c r="E1" s="174"/>
      <c r="F1" s="174"/>
      <c r="G1" s="174"/>
      <c r="H1" s="174"/>
      <c r="I1" s="174"/>
      <c r="J1" s="1"/>
    </row>
    <row r="2" spans="1:9" ht="15" customHeight="1">
      <c r="A2" s="175" t="s">
        <v>239</v>
      </c>
      <c r="B2" s="176"/>
      <c r="C2" s="176"/>
      <c r="D2" s="176"/>
      <c r="E2" s="176"/>
      <c r="F2" s="176"/>
      <c r="G2" s="176"/>
      <c r="H2" s="176"/>
      <c r="I2" s="176"/>
    </row>
    <row r="3" spans="1:10" ht="13.5" customHeight="1" thickBot="1">
      <c r="A3" s="173"/>
      <c r="B3" s="174"/>
      <c r="C3" s="174"/>
      <c r="D3" s="174"/>
      <c r="E3" s="174"/>
      <c r="F3" s="174"/>
      <c r="G3" s="174"/>
      <c r="H3" s="174"/>
      <c r="I3" s="174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215</v>
      </c>
      <c r="J4" s="118" t="s">
        <v>1</v>
      </c>
      <c r="K4">
        <v>5</v>
      </c>
    </row>
    <row r="5" spans="1:11" ht="13.5" customHeight="1">
      <c r="A5" s="4"/>
      <c r="B5" s="4"/>
      <c r="C5" s="4"/>
      <c r="D5" s="11" t="s">
        <v>202</v>
      </c>
      <c r="E5" s="177" t="s">
        <v>248</v>
      </c>
      <c r="F5" s="177"/>
      <c r="G5" s="110"/>
      <c r="H5" s="110"/>
      <c r="I5" s="123" t="s">
        <v>216</v>
      </c>
      <c r="J5" s="168">
        <v>41640</v>
      </c>
      <c r="K5">
        <v>500</v>
      </c>
    </row>
    <row r="6" spans="1:11" s="8" customFormat="1" ht="12.75">
      <c r="A6" s="6" t="s">
        <v>2</v>
      </c>
      <c r="B6" s="178" t="s">
        <v>246</v>
      </c>
      <c r="C6" s="178"/>
      <c r="D6" s="178"/>
      <c r="E6" s="178"/>
      <c r="F6" s="178"/>
      <c r="G6" s="178"/>
      <c r="H6" s="178"/>
      <c r="I6" s="7" t="s">
        <v>217</v>
      </c>
      <c r="J6" s="119"/>
      <c r="K6" s="8" t="s">
        <v>254</v>
      </c>
    </row>
    <row r="7" spans="1:10" s="8" customFormat="1" ht="12.75">
      <c r="A7" s="6" t="s">
        <v>3</v>
      </c>
      <c r="B7" s="172"/>
      <c r="C7" s="172"/>
      <c r="D7" s="172"/>
      <c r="E7" s="172"/>
      <c r="F7" s="172"/>
      <c r="G7" s="172"/>
      <c r="H7" s="172"/>
      <c r="I7" s="7"/>
      <c r="J7" s="119"/>
    </row>
    <row r="8" spans="1:11" s="8" customFormat="1" ht="12.75">
      <c r="A8" s="6" t="s">
        <v>4</v>
      </c>
      <c r="B8" s="172"/>
      <c r="C8" s="172"/>
      <c r="D8" s="172"/>
      <c r="E8" s="172"/>
      <c r="F8" s="172"/>
      <c r="G8" s="172"/>
      <c r="H8" s="172"/>
      <c r="I8" s="9" t="s">
        <v>5</v>
      </c>
      <c r="J8" s="119" t="s">
        <v>250</v>
      </c>
      <c r="K8" s="8">
        <v>3</v>
      </c>
    </row>
    <row r="9" spans="1:10" ht="12.75">
      <c r="A9" s="10" t="s">
        <v>6</v>
      </c>
      <c r="B9" s="10"/>
      <c r="C9" s="10"/>
      <c r="D9" s="10"/>
      <c r="E9" s="5"/>
      <c r="F9" s="5"/>
      <c r="G9" s="5"/>
      <c r="H9" s="5"/>
      <c r="I9" s="11" t="s">
        <v>217</v>
      </c>
      <c r="J9" s="120" t="s">
        <v>252</v>
      </c>
    </row>
    <row r="10" spans="1:11" ht="12.75">
      <c r="A10" s="10" t="s">
        <v>7</v>
      </c>
      <c r="B10" s="179"/>
      <c r="C10" s="179"/>
      <c r="D10" s="179"/>
      <c r="E10" s="179"/>
      <c r="F10" s="179"/>
      <c r="G10" s="179"/>
      <c r="H10" s="179"/>
      <c r="I10" s="11" t="s">
        <v>8</v>
      </c>
      <c r="J10" s="120" t="s">
        <v>251</v>
      </c>
      <c r="K10">
        <v>6119000087</v>
      </c>
    </row>
    <row r="11" spans="1:10" ht="12.75">
      <c r="A11" s="10" t="s">
        <v>9</v>
      </c>
      <c r="B11" s="180" t="s">
        <v>253</v>
      </c>
      <c r="C11" s="180"/>
      <c r="D11" s="180"/>
      <c r="E11" s="180"/>
      <c r="F11" s="180"/>
      <c r="G11" s="180"/>
      <c r="H11" s="180"/>
      <c r="I11" s="11"/>
      <c r="J11" s="121"/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218</v>
      </c>
      <c r="J13" s="122" t="s">
        <v>12</v>
      </c>
    </row>
    <row r="14" spans="1:10" ht="14.25" customHeight="1">
      <c r="A14" s="189" t="s">
        <v>13</v>
      </c>
      <c r="B14" s="189"/>
      <c r="C14" s="189"/>
      <c r="D14" s="189"/>
      <c r="E14" s="189"/>
      <c r="F14" s="189"/>
      <c r="G14" s="189"/>
      <c r="H14" s="189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5" t="s">
        <v>257</v>
      </c>
      <c r="B21" s="46" t="s">
        <v>42</v>
      </c>
      <c r="C21" s="47"/>
      <c r="D21" s="128">
        <f aca="true" t="shared" si="0" ref="D21:J21">D22+D25+D26+D27+D31+D40</f>
        <v>16323100</v>
      </c>
      <c r="E21" s="128">
        <f t="shared" si="0"/>
        <v>16300593.55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16300593.55</v>
      </c>
      <c r="J21" s="129">
        <f t="shared" si="0"/>
        <v>22506.45</v>
      </c>
    </row>
    <row r="22" spans="1:10" ht="12.75">
      <c r="A22" s="52" t="s">
        <v>258</v>
      </c>
      <c r="B22" s="53" t="s">
        <v>43</v>
      </c>
      <c r="C22" s="48" t="s">
        <v>44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45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>
      <c r="A24" s="54" t="s">
        <v>46</v>
      </c>
      <c r="B24" s="55" t="s">
        <v>237</v>
      </c>
      <c r="C24" s="48" t="s">
        <v>44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>
      <c r="A25" s="52" t="s">
        <v>259</v>
      </c>
      <c r="B25" s="53" t="s">
        <v>48</v>
      </c>
      <c r="C25" s="48" t="s">
        <v>49</v>
      </c>
      <c r="D25" s="132"/>
      <c r="E25" s="132"/>
      <c r="F25" s="133"/>
      <c r="G25" s="133"/>
      <c r="H25" s="133"/>
      <c r="I25" s="134">
        <f>SUM(E25:H25)</f>
        <v>0</v>
      </c>
      <c r="J25" s="135">
        <f>D25-I25</f>
        <v>0</v>
      </c>
    </row>
    <row r="26" spans="1:10" ht="23.25">
      <c r="A26" s="56" t="s">
        <v>50</v>
      </c>
      <c r="B26" s="53" t="s">
        <v>51</v>
      </c>
      <c r="C26" s="48" t="s">
        <v>52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2.75">
      <c r="A27" s="52" t="s">
        <v>260</v>
      </c>
      <c r="B27" s="53" t="s">
        <v>53</v>
      </c>
      <c r="C27" s="48" t="s">
        <v>54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55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1">
      <c r="A29" s="54" t="s">
        <v>56</v>
      </c>
      <c r="B29" s="55" t="s">
        <v>57</v>
      </c>
      <c r="C29" s="48" t="s">
        <v>58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1">
      <c r="A30" s="54" t="s">
        <v>59</v>
      </c>
      <c r="B30" s="53" t="s">
        <v>60</v>
      </c>
      <c r="C30" s="48" t="s">
        <v>61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.75">
      <c r="A31" s="52" t="s">
        <v>261</v>
      </c>
      <c r="B31" s="53" t="s">
        <v>62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55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.75">
      <c r="A33" s="54" t="s">
        <v>230</v>
      </c>
      <c r="B33" s="55" t="s">
        <v>64</v>
      </c>
      <c r="C33" s="48" t="s">
        <v>219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.75">
      <c r="A34" s="60" t="s">
        <v>231</v>
      </c>
      <c r="B34" s="55" t="s">
        <v>220</v>
      </c>
      <c r="C34" s="48" t="s">
        <v>225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.75">
      <c r="A35" s="60" t="s">
        <v>232</v>
      </c>
      <c r="B35" s="55" t="s">
        <v>221</v>
      </c>
      <c r="C35" s="48" t="s">
        <v>226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.75">
      <c r="A36" s="60" t="s">
        <v>233</v>
      </c>
      <c r="B36" s="55" t="s">
        <v>222</v>
      </c>
      <c r="C36" s="48" t="s">
        <v>227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>
      <c r="A37" s="60" t="s">
        <v>234</v>
      </c>
      <c r="B37" s="53" t="s">
        <v>65</v>
      </c>
      <c r="C37" s="48" t="s">
        <v>169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>
      <c r="A38" s="60" t="s">
        <v>235</v>
      </c>
      <c r="B38" s="53" t="s">
        <v>223</v>
      </c>
      <c r="C38" s="48" t="s">
        <v>228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>
      <c r="A39" s="60" t="s">
        <v>236</v>
      </c>
      <c r="B39" s="53" t="s">
        <v>224</v>
      </c>
      <c r="C39" s="48" t="s">
        <v>229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2.75">
      <c r="A40" s="58" t="s">
        <v>262</v>
      </c>
      <c r="B40" s="53" t="s">
        <v>66</v>
      </c>
      <c r="C40" s="59" t="s">
        <v>67</v>
      </c>
      <c r="D40" s="136">
        <f aca="true" t="shared" si="6" ref="D40:J40">SUM(D42:D45)</f>
        <v>16323100</v>
      </c>
      <c r="E40" s="136">
        <f t="shared" si="6"/>
        <v>16300593.55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16300593.55</v>
      </c>
      <c r="J40" s="137">
        <f t="shared" si="6"/>
        <v>22506.45</v>
      </c>
    </row>
    <row r="41" spans="1:10" ht="9.75" customHeight="1">
      <c r="A41" s="49" t="s">
        <v>45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1">
      <c r="A42" s="54" t="s">
        <v>68</v>
      </c>
      <c r="B42" s="55" t="s">
        <v>47</v>
      </c>
      <c r="C42" s="48" t="s">
        <v>67</v>
      </c>
      <c r="D42" s="132">
        <v>16323100</v>
      </c>
      <c r="E42" s="132">
        <v>16300593.55</v>
      </c>
      <c r="F42" s="133"/>
      <c r="G42" s="133"/>
      <c r="H42" s="133"/>
      <c r="I42" s="138">
        <f>SUM(E42:H42)</f>
        <v>16300593.55</v>
      </c>
      <c r="J42" s="139">
        <f>D42-I42</f>
        <v>22506.45</v>
      </c>
    </row>
    <row r="43" spans="1:10" ht="12.75">
      <c r="A43" s="60" t="s">
        <v>263</v>
      </c>
      <c r="B43" s="55" t="s">
        <v>69</v>
      </c>
      <c r="C43" s="48" t="s">
        <v>67</v>
      </c>
      <c r="D43" s="132"/>
      <c r="E43" s="132"/>
      <c r="F43" s="133"/>
      <c r="G43" s="133"/>
      <c r="H43" s="133"/>
      <c r="I43" s="138">
        <f>SUM(E43:H43)</f>
        <v>0</v>
      </c>
      <c r="J43" s="139">
        <f>D43-I43</f>
        <v>0</v>
      </c>
    </row>
    <row r="44" spans="1:10" ht="12.75">
      <c r="A44" s="60" t="s">
        <v>70</v>
      </c>
      <c r="B44" s="55" t="s">
        <v>71</v>
      </c>
      <c r="C44" s="48" t="s">
        <v>67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72</v>
      </c>
      <c r="B45" s="62" t="s">
        <v>73</v>
      </c>
      <c r="C45" s="63" t="s">
        <v>67</v>
      </c>
      <c r="D45" s="127"/>
      <c r="E45" s="127"/>
      <c r="F45" s="127"/>
      <c r="G45" s="127"/>
      <c r="H45" s="127"/>
      <c r="I45" s="140">
        <f>SUM(E45:H45)</f>
        <v>0</v>
      </c>
      <c r="J45" s="141">
        <f>D45-I45</f>
        <v>0</v>
      </c>
    </row>
    <row r="46" spans="1:10" ht="15.75" customHeight="1">
      <c r="A46" s="189" t="s">
        <v>74</v>
      </c>
      <c r="B46" s="189"/>
      <c r="C46" s="189"/>
      <c r="D46" s="189"/>
      <c r="E46" s="189"/>
      <c r="F46" s="189"/>
      <c r="G46" s="189"/>
      <c r="H46" s="189"/>
      <c r="I46" s="5"/>
      <c r="J46" s="14" t="s">
        <v>244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75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75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75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 ht="12.75">
      <c r="A53" s="45" t="s">
        <v>255</v>
      </c>
      <c r="B53" s="70" t="s">
        <v>75</v>
      </c>
      <c r="C53" s="71"/>
      <c r="D53" s="128">
        <f aca="true" t="shared" si="7" ref="D53:J53">D55+D60+D68+D72+D83+D87+D91+D92+D98</f>
        <v>16323100</v>
      </c>
      <c r="E53" s="128">
        <f t="shared" si="7"/>
        <v>16300593.55</v>
      </c>
      <c r="F53" s="128">
        <f t="shared" si="7"/>
        <v>0</v>
      </c>
      <c r="G53" s="128">
        <f t="shared" si="7"/>
        <v>0</v>
      </c>
      <c r="H53" s="128">
        <f t="shared" si="7"/>
        <v>0</v>
      </c>
      <c r="I53" s="128">
        <f t="shared" si="7"/>
        <v>16300593.55</v>
      </c>
      <c r="J53" s="129">
        <f t="shared" si="7"/>
        <v>22506.45</v>
      </c>
    </row>
    <row r="54" spans="1:10" ht="9.75" customHeight="1">
      <c r="A54" s="64" t="s">
        <v>76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3.25">
      <c r="A55" s="56" t="s">
        <v>77</v>
      </c>
      <c r="B55" s="72" t="s">
        <v>78</v>
      </c>
      <c r="C55" s="48" t="s">
        <v>79</v>
      </c>
      <c r="D55" s="142">
        <f aca="true" t="shared" si="8" ref="D55:J55">SUM(D57:D59)</f>
        <v>11125100</v>
      </c>
      <c r="E55" s="142">
        <f t="shared" si="8"/>
        <v>11125100</v>
      </c>
      <c r="F55" s="142">
        <f t="shared" si="8"/>
        <v>0</v>
      </c>
      <c r="G55" s="142">
        <f t="shared" si="8"/>
        <v>0</v>
      </c>
      <c r="H55" s="142">
        <f t="shared" si="8"/>
        <v>0</v>
      </c>
      <c r="I55" s="142">
        <f t="shared" si="8"/>
        <v>11125100</v>
      </c>
      <c r="J55" s="143">
        <f t="shared" si="8"/>
        <v>0</v>
      </c>
    </row>
    <row r="56" spans="1:10" ht="9.75" customHeight="1">
      <c r="A56" s="67" t="s">
        <v>55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2.75">
      <c r="A57" s="54" t="s">
        <v>80</v>
      </c>
      <c r="B57" s="55" t="s">
        <v>81</v>
      </c>
      <c r="C57" s="73" t="s">
        <v>82</v>
      </c>
      <c r="D57" s="133">
        <v>8533700</v>
      </c>
      <c r="E57" s="132">
        <v>8533700</v>
      </c>
      <c r="F57" s="133"/>
      <c r="G57" s="133"/>
      <c r="H57" s="133"/>
      <c r="I57" s="134">
        <f>SUM(E57:H57)</f>
        <v>8533700</v>
      </c>
      <c r="J57" s="135">
        <f>D57-I57</f>
        <v>0</v>
      </c>
    </row>
    <row r="58" spans="1:10" ht="12.75">
      <c r="A58" s="60" t="s">
        <v>264</v>
      </c>
      <c r="B58" s="53" t="s">
        <v>83</v>
      </c>
      <c r="C58" s="73" t="s">
        <v>84</v>
      </c>
      <c r="D58" s="133">
        <v>21400</v>
      </c>
      <c r="E58" s="132">
        <v>21400</v>
      </c>
      <c r="F58" s="133"/>
      <c r="G58" s="133"/>
      <c r="H58" s="133"/>
      <c r="I58" s="134">
        <f>SUM(E58:H58)</f>
        <v>21400</v>
      </c>
      <c r="J58" s="135">
        <f>D58-I58</f>
        <v>0</v>
      </c>
    </row>
    <row r="59" spans="1:10" ht="12.75">
      <c r="A59" s="60" t="s">
        <v>85</v>
      </c>
      <c r="B59" s="53" t="s">
        <v>86</v>
      </c>
      <c r="C59" s="73" t="s">
        <v>87</v>
      </c>
      <c r="D59" s="133">
        <v>2570000</v>
      </c>
      <c r="E59" s="132">
        <v>2570000</v>
      </c>
      <c r="F59" s="133"/>
      <c r="G59" s="133"/>
      <c r="H59" s="133"/>
      <c r="I59" s="134">
        <f>SUM(E59:H59)</f>
        <v>2570000</v>
      </c>
      <c r="J59" s="135">
        <f>D59-I59</f>
        <v>0</v>
      </c>
    </row>
    <row r="60" spans="1:10" ht="12.75">
      <c r="A60" s="56" t="s">
        <v>88</v>
      </c>
      <c r="B60" s="53" t="s">
        <v>89</v>
      </c>
      <c r="C60" s="73" t="s">
        <v>90</v>
      </c>
      <c r="D60" s="142">
        <f aca="true" t="shared" si="9" ref="D60:J60">SUM(D62:D67)</f>
        <v>2258300</v>
      </c>
      <c r="E60" s="142">
        <f t="shared" si="9"/>
        <v>2258300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2258300</v>
      </c>
      <c r="J60" s="131">
        <f t="shared" si="9"/>
        <v>0</v>
      </c>
    </row>
    <row r="61" spans="1:10" ht="9.75" customHeight="1">
      <c r="A61" s="67" t="s">
        <v>55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2.75">
      <c r="A62" s="54" t="s">
        <v>91</v>
      </c>
      <c r="B62" s="55" t="s">
        <v>92</v>
      </c>
      <c r="C62" s="73" t="s">
        <v>93</v>
      </c>
      <c r="D62" s="133">
        <v>23400</v>
      </c>
      <c r="E62" s="132">
        <v>23400</v>
      </c>
      <c r="F62" s="133"/>
      <c r="G62" s="133"/>
      <c r="H62" s="133"/>
      <c r="I62" s="134">
        <f aca="true" t="shared" si="10" ref="I62:I67">SUM(E62:H62)</f>
        <v>23400</v>
      </c>
      <c r="J62" s="135">
        <f aca="true" t="shared" si="11" ref="J62:J67">D62-I62</f>
        <v>0</v>
      </c>
    </row>
    <row r="63" spans="1:10" ht="12.75">
      <c r="A63" s="60" t="s">
        <v>94</v>
      </c>
      <c r="B63" s="53" t="s">
        <v>95</v>
      </c>
      <c r="C63" s="73" t="s">
        <v>96</v>
      </c>
      <c r="D63" s="133">
        <v>30000</v>
      </c>
      <c r="E63" s="132">
        <v>30000</v>
      </c>
      <c r="F63" s="133"/>
      <c r="G63" s="133"/>
      <c r="H63" s="133"/>
      <c r="I63" s="134">
        <f t="shared" si="10"/>
        <v>30000</v>
      </c>
      <c r="J63" s="135">
        <f t="shared" si="11"/>
        <v>0</v>
      </c>
    </row>
    <row r="64" spans="1:10" ht="12.75">
      <c r="A64" s="60" t="s">
        <v>97</v>
      </c>
      <c r="B64" s="53" t="s">
        <v>98</v>
      </c>
      <c r="C64" s="73" t="s">
        <v>99</v>
      </c>
      <c r="D64" s="133">
        <v>142900</v>
      </c>
      <c r="E64" s="132">
        <v>142900</v>
      </c>
      <c r="F64" s="133"/>
      <c r="G64" s="133"/>
      <c r="H64" s="133"/>
      <c r="I64" s="134">
        <f t="shared" si="10"/>
        <v>142900</v>
      </c>
      <c r="J64" s="135">
        <f t="shared" si="11"/>
        <v>0</v>
      </c>
    </row>
    <row r="65" spans="1:10" ht="12.75">
      <c r="A65" s="60" t="s">
        <v>100</v>
      </c>
      <c r="B65" s="53" t="s">
        <v>101</v>
      </c>
      <c r="C65" s="73" t="s">
        <v>102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2.75">
      <c r="A66" s="60" t="s">
        <v>103</v>
      </c>
      <c r="B66" s="53" t="s">
        <v>104</v>
      </c>
      <c r="C66" s="73" t="s">
        <v>105</v>
      </c>
      <c r="D66" s="133">
        <v>812000</v>
      </c>
      <c r="E66" s="132">
        <v>812000</v>
      </c>
      <c r="F66" s="133"/>
      <c r="G66" s="133"/>
      <c r="H66" s="133"/>
      <c r="I66" s="134">
        <f t="shared" si="10"/>
        <v>812000</v>
      </c>
      <c r="J66" s="135">
        <f t="shared" si="11"/>
        <v>0</v>
      </c>
    </row>
    <row r="67" spans="1:10" ht="12.75">
      <c r="A67" s="60" t="s">
        <v>106</v>
      </c>
      <c r="B67" s="53" t="s">
        <v>107</v>
      </c>
      <c r="C67" s="73" t="s">
        <v>108</v>
      </c>
      <c r="D67" s="133">
        <v>1250000</v>
      </c>
      <c r="E67" s="132">
        <v>1250000</v>
      </c>
      <c r="F67" s="133"/>
      <c r="G67" s="133"/>
      <c r="H67" s="133"/>
      <c r="I67" s="134">
        <f t="shared" si="10"/>
        <v>1250000</v>
      </c>
      <c r="J67" s="135">
        <f t="shared" si="11"/>
        <v>0</v>
      </c>
    </row>
    <row r="68" spans="1:10" ht="12.75">
      <c r="A68" s="74" t="s">
        <v>256</v>
      </c>
      <c r="B68" s="50" t="s">
        <v>109</v>
      </c>
      <c r="C68" s="68" t="s">
        <v>110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55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1">
      <c r="A70" s="54" t="s">
        <v>111</v>
      </c>
      <c r="B70" s="55" t="s">
        <v>112</v>
      </c>
      <c r="C70" s="73" t="s">
        <v>113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1">
      <c r="A71" s="60" t="s">
        <v>114</v>
      </c>
      <c r="B71" s="53" t="s">
        <v>115</v>
      </c>
      <c r="C71" s="73" t="s">
        <v>116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2.75">
      <c r="A72" s="52" t="s">
        <v>265</v>
      </c>
      <c r="B72" s="53" t="s">
        <v>79</v>
      </c>
      <c r="C72" s="73" t="s">
        <v>117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55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21">
      <c r="A74" s="54" t="s">
        <v>118</v>
      </c>
      <c r="B74" s="55" t="s">
        <v>82</v>
      </c>
      <c r="C74" s="73" t="s">
        <v>119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0.75">
      <c r="A75" s="54" t="s">
        <v>120</v>
      </c>
      <c r="B75" s="55" t="s">
        <v>84</v>
      </c>
      <c r="C75" s="73" t="s">
        <v>121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243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75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75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75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 ht="12.75">
      <c r="A83" s="52" t="s">
        <v>266</v>
      </c>
      <c r="B83" s="55" t="s">
        <v>110</v>
      </c>
      <c r="C83" s="73" t="s">
        <v>122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55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1">
      <c r="A85" s="54" t="s">
        <v>123</v>
      </c>
      <c r="B85" s="55" t="s">
        <v>116</v>
      </c>
      <c r="C85" s="73" t="s">
        <v>124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2.75">
      <c r="A86" s="54" t="s">
        <v>125</v>
      </c>
      <c r="B86" s="53" t="s">
        <v>126</v>
      </c>
      <c r="C86" s="75" t="s">
        <v>127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2.75">
      <c r="A87" s="52" t="s">
        <v>267</v>
      </c>
      <c r="B87" s="53" t="s">
        <v>117</v>
      </c>
      <c r="C87" s="73" t="s">
        <v>128</v>
      </c>
      <c r="D87" s="146">
        <f aca="true" t="shared" si="15" ref="D87:J87">SUM(D89:D90)</f>
        <v>0</v>
      </c>
      <c r="E87" s="146">
        <f t="shared" si="15"/>
        <v>0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0</v>
      </c>
      <c r="J87" s="131">
        <f t="shared" si="15"/>
        <v>0</v>
      </c>
    </row>
    <row r="88" spans="1:10" ht="9.75" customHeight="1">
      <c r="A88" s="49" t="s">
        <v>55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2.75">
      <c r="A89" s="54" t="s">
        <v>129</v>
      </c>
      <c r="B89" s="55" t="s">
        <v>121</v>
      </c>
      <c r="C89" s="73" t="s">
        <v>130</v>
      </c>
      <c r="D89" s="133"/>
      <c r="E89" s="132"/>
      <c r="F89" s="133"/>
      <c r="G89" s="133"/>
      <c r="H89" s="133"/>
      <c r="I89" s="134">
        <f>SUM(E89:H89)</f>
        <v>0</v>
      </c>
      <c r="J89" s="135">
        <f>D89-I89</f>
        <v>0</v>
      </c>
    </row>
    <row r="90" spans="1:10" ht="21">
      <c r="A90" s="54" t="s">
        <v>131</v>
      </c>
      <c r="B90" s="55" t="s">
        <v>132</v>
      </c>
      <c r="C90" s="73" t="s">
        <v>133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12.75">
      <c r="A91" s="58" t="s">
        <v>268</v>
      </c>
      <c r="B91" s="53" t="s">
        <v>122</v>
      </c>
      <c r="C91" s="75" t="s">
        <v>134</v>
      </c>
      <c r="D91" s="147">
        <v>620000</v>
      </c>
      <c r="E91" s="132">
        <v>620000</v>
      </c>
      <c r="F91" s="133"/>
      <c r="G91" s="133"/>
      <c r="H91" s="133"/>
      <c r="I91" s="134">
        <f>SUM(E91:H91)</f>
        <v>620000</v>
      </c>
      <c r="J91" s="135">
        <f>D91-I91</f>
        <v>0</v>
      </c>
    </row>
    <row r="92" spans="1:10" ht="23.25">
      <c r="A92" s="56" t="s">
        <v>269</v>
      </c>
      <c r="B92" s="55" t="s">
        <v>128</v>
      </c>
      <c r="C92" s="73" t="s">
        <v>135</v>
      </c>
      <c r="D92" s="142">
        <f aca="true" t="shared" si="16" ref="D92:J92">SUM(D94:D97)</f>
        <v>2319700</v>
      </c>
      <c r="E92" s="142">
        <f t="shared" si="16"/>
        <v>2297193.55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2297193.55</v>
      </c>
      <c r="J92" s="131">
        <f t="shared" si="16"/>
        <v>22506.45</v>
      </c>
    </row>
    <row r="93" spans="1:10" ht="9.75" customHeight="1">
      <c r="A93" s="49" t="s">
        <v>55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.75">
      <c r="A94" s="76" t="s">
        <v>270</v>
      </c>
      <c r="B94" s="55" t="s">
        <v>136</v>
      </c>
      <c r="C94" s="73" t="s">
        <v>137</v>
      </c>
      <c r="D94" s="133">
        <v>400000</v>
      </c>
      <c r="E94" s="132">
        <v>400000</v>
      </c>
      <c r="F94" s="133"/>
      <c r="G94" s="133"/>
      <c r="H94" s="133"/>
      <c r="I94" s="134">
        <f>SUM(E94:H94)</f>
        <v>400000</v>
      </c>
      <c r="J94" s="135">
        <f>D94-I94</f>
        <v>0</v>
      </c>
    </row>
    <row r="95" spans="1:10" ht="12.75">
      <c r="A95" s="76" t="s">
        <v>138</v>
      </c>
      <c r="B95" s="55" t="s">
        <v>130</v>
      </c>
      <c r="C95" s="73" t="s">
        <v>139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2.75">
      <c r="A96" s="76" t="s">
        <v>140</v>
      </c>
      <c r="B96" s="55" t="s">
        <v>133</v>
      </c>
      <c r="C96" s="73" t="s">
        <v>141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2.75">
      <c r="A97" s="76" t="s">
        <v>142</v>
      </c>
      <c r="B97" s="53" t="s">
        <v>143</v>
      </c>
      <c r="C97" s="73" t="s">
        <v>144</v>
      </c>
      <c r="D97" s="133">
        <v>1919700</v>
      </c>
      <c r="E97" s="132">
        <v>1897193.55</v>
      </c>
      <c r="F97" s="133"/>
      <c r="G97" s="133"/>
      <c r="H97" s="133"/>
      <c r="I97" s="134">
        <f>SUM(E97:H97)</f>
        <v>1897193.55</v>
      </c>
      <c r="J97" s="135">
        <f>D97-I97</f>
        <v>22506.45</v>
      </c>
    </row>
    <row r="98" spans="1:10" ht="23.25">
      <c r="A98" s="56" t="s">
        <v>271</v>
      </c>
      <c r="B98" s="55" t="s">
        <v>145</v>
      </c>
      <c r="C98" s="73" t="s">
        <v>146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45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12.75">
      <c r="A100" s="76" t="s">
        <v>194</v>
      </c>
      <c r="B100" s="55" t="s">
        <v>147</v>
      </c>
      <c r="C100" s="73" t="s">
        <v>148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2.75">
      <c r="A101" s="76" t="s">
        <v>149</v>
      </c>
      <c r="B101" s="55" t="s">
        <v>150</v>
      </c>
      <c r="C101" s="73" t="s">
        <v>151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thickBot="1">
      <c r="A102" s="76" t="s">
        <v>152</v>
      </c>
      <c r="B102" s="108" t="s">
        <v>153</v>
      </c>
      <c r="C102" s="109" t="s">
        <v>154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155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0</v>
      </c>
      <c r="F104" s="152">
        <f t="shared" si="18"/>
        <v>0</v>
      </c>
      <c r="G104" s="152">
        <f t="shared" si="18"/>
        <v>0</v>
      </c>
      <c r="H104" s="152">
        <f t="shared" si="18"/>
        <v>0</v>
      </c>
      <c r="I104" s="152">
        <f t="shared" si="18"/>
        <v>0</v>
      </c>
      <c r="J104" s="103" t="s">
        <v>63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89" t="s">
        <v>156</v>
      </c>
      <c r="B106" s="189"/>
      <c r="C106" s="189"/>
      <c r="D106" s="189"/>
      <c r="E106" s="189"/>
      <c r="F106" s="189"/>
      <c r="G106" s="189"/>
      <c r="H106" s="189"/>
      <c r="J106" s="38" t="s">
        <v>157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13.5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1">
      <c r="A113" s="79" t="s">
        <v>272</v>
      </c>
      <c r="B113" s="46" t="s">
        <v>146</v>
      </c>
      <c r="C113" s="80"/>
      <c r="D113" s="153">
        <f>D115+D122+D127+D130+D141+D145</f>
        <v>0</v>
      </c>
      <c r="E113" s="153">
        <f>E115+E122+E127+E130+E141+E145</f>
        <v>0</v>
      </c>
      <c r="F113" s="153">
        <f>F115+F122+F127+F130+F141+F145</f>
        <v>0</v>
      </c>
      <c r="G113" s="154">
        <f>G115+G122+G127+G130+G145</f>
        <v>0</v>
      </c>
      <c r="H113" s="154">
        <f>H115+H122</f>
        <v>0</v>
      </c>
      <c r="I113" s="153">
        <f>I115+I122+I127+I130+I141+I145</f>
        <v>0</v>
      </c>
      <c r="J113" s="129">
        <f>J115+J122+J127+J130+J141+J145</f>
        <v>0</v>
      </c>
    </row>
    <row r="114" spans="1:10" ht="9.75" customHeight="1">
      <c r="A114" s="81" t="s">
        <v>158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273</v>
      </c>
      <c r="B115" s="85" t="s">
        <v>148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159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240</v>
      </c>
      <c r="B117" s="85" t="s">
        <v>160</v>
      </c>
      <c r="C117" s="47" t="s">
        <v>92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161</v>
      </c>
      <c r="B118" s="88" t="s">
        <v>163</v>
      </c>
      <c r="C118" s="47" t="s">
        <v>164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274</v>
      </c>
      <c r="B119" s="88" t="s">
        <v>166</v>
      </c>
      <c r="C119" s="47" t="s">
        <v>167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162</v>
      </c>
      <c r="B120" s="88" t="s">
        <v>196</v>
      </c>
      <c r="C120" s="47" t="s">
        <v>164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241</v>
      </c>
      <c r="B121" s="88" t="s">
        <v>195</v>
      </c>
      <c r="C121" s="47" t="s">
        <v>167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168</v>
      </c>
      <c r="B122" s="85" t="s">
        <v>169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170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240</v>
      </c>
      <c r="B124" s="85" t="s">
        <v>171</v>
      </c>
      <c r="C124" s="47" t="s">
        <v>92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162</v>
      </c>
      <c r="B125" s="85" t="s">
        <v>172</v>
      </c>
      <c r="C125" s="47" t="s">
        <v>173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165</v>
      </c>
      <c r="B126" s="88" t="s">
        <v>174</v>
      </c>
      <c r="C126" s="47" t="s">
        <v>175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176</v>
      </c>
      <c r="B127" s="88" t="s">
        <v>177</v>
      </c>
      <c r="C127" s="47"/>
      <c r="D127" s="157"/>
      <c r="E127" s="130">
        <f>E128+E129</f>
        <v>0</v>
      </c>
      <c r="F127" s="130">
        <f>F128+F129</f>
        <v>0</v>
      </c>
      <c r="G127" s="130">
        <f>G128+G129</f>
        <v>0</v>
      </c>
      <c r="H127" s="99" t="s">
        <v>63</v>
      </c>
      <c r="I127" s="130">
        <f>I128+I129</f>
        <v>0</v>
      </c>
      <c r="J127" s="135">
        <f>D127-I127</f>
        <v>0</v>
      </c>
    </row>
    <row r="128" spans="1:10" ht="12.75">
      <c r="A128" s="87" t="s">
        <v>178</v>
      </c>
      <c r="B128" s="88" t="s">
        <v>164</v>
      </c>
      <c r="C128" s="47" t="s">
        <v>179</v>
      </c>
      <c r="D128" s="98" t="s">
        <v>63</v>
      </c>
      <c r="E128" s="132">
        <f>ROUND((E21*(-1))+(E132*(-1)),2)</f>
        <v>-16300593.55</v>
      </c>
      <c r="F128" s="132">
        <f>F21*(-1)+F132*(-1)</f>
        <v>0</v>
      </c>
      <c r="G128" s="133">
        <f>G21*(-1)+G132*(-1)</f>
        <v>0</v>
      </c>
      <c r="H128" s="99" t="s">
        <v>63</v>
      </c>
      <c r="I128" s="134">
        <f>SUM(E128:G128)</f>
        <v>-16300593.55</v>
      </c>
      <c r="J128" s="101" t="s">
        <v>63</v>
      </c>
    </row>
    <row r="129" spans="1:10" ht="12.75">
      <c r="A129" s="87" t="s">
        <v>180</v>
      </c>
      <c r="B129" s="88" t="s">
        <v>173</v>
      </c>
      <c r="C129" s="47" t="s">
        <v>181</v>
      </c>
      <c r="D129" s="98" t="s">
        <v>63</v>
      </c>
      <c r="E129" s="132">
        <f>E53+E133*(-1)</f>
        <v>16300593.55</v>
      </c>
      <c r="F129" s="132">
        <f>F53+F133*(-1)</f>
        <v>0</v>
      </c>
      <c r="G129" s="133">
        <f>G53+G133*(-1)</f>
        <v>0</v>
      </c>
      <c r="H129" s="99" t="s">
        <v>63</v>
      </c>
      <c r="I129" s="134">
        <f>SUM(E129:G129)</f>
        <v>16300593.55</v>
      </c>
      <c r="J129" s="101" t="s">
        <v>63</v>
      </c>
    </row>
    <row r="130" spans="1:10" ht="23.25">
      <c r="A130" s="84" t="s">
        <v>197</v>
      </c>
      <c r="B130" s="82" t="s">
        <v>198</v>
      </c>
      <c r="C130" s="90"/>
      <c r="D130" s="157"/>
      <c r="E130" s="130">
        <f>E132+E133</f>
        <v>0</v>
      </c>
      <c r="F130" s="130">
        <f>F132+F133</f>
        <v>0</v>
      </c>
      <c r="G130" s="130">
        <f>G132+G133</f>
        <v>0</v>
      </c>
      <c r="H130" s="98" t="s">
        <v>63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55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275</v>
      </c>
      <c r="B132" s="85" t="s">
        <v>200</v>
      </c>
      <c r="C132" s="86" t="s">
        <v>179</v>
      </c>
      <c r="D132" s="132"/>
      <c r="E132" s="132"/>
      <c r="F132" s="132"/>
      <c r="G132" s="158"/>
      <c r="H132" s="99" t="s">
        <v>63</v>
      </c>
      <c r="I132" s="134">
        <f>SUM(E132:G132)</f>
        <v>0</v>
      </c>
      <c r="J132" s="126" t="s">
        <v>63</v>
      </c>
    </row>
    <row r="133" spans="1:10" ht="13.5" thickBot="1">
      <c r="A133" s="87" t="s">
        <v>199</v>
      </c>
      <c r="B133" s="62" t="s">
        <v>201</v>
      </c>
      <c r="C133" s="63" t="s">
        <v>181</v>
      </c>
      <c r="D133" s="149"/>
      <c r="E133" s="149"/>
      <c r="F133" s="149"/>
      <c r="G133" s="159"/>
      <c r="H133" s="107" t="s">
        <v>63</v>
      </c>
      <c r="I133" s="150">
        <f>SUM(E133:G133)</f>
        <v>0</v>
      </c>
      <c r="J133" s="125" t="s">
        <v>63</v>
      </c>
    </row>
    <row r="134" spans="3:10" ht="13.5">
      <c r="C134" s="12"/>
      <c r="E134" s="5"/>
      <c r="F134" s="5"/>
      <c r="G134" s="5"/>
      <c r="H134" s="5"/>
      <c r="J134" s="38" t="s">
        <v>182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14</v>
      </c>
      <c r="G136" s="23"/>
      <c r="H136" s="24"/>
      <c r="J136" s="25"/>
    </row>
    <row r="137" spans="1:10" ht="10.5" customHeight="1">
      <c r="A137" s="40"/>
      <c r="B137" s="20" t="s">
        <v>16</v>
      </c>
      <c r="C137" s="20" t="s">
        <v>17</v>
      </c>
      <c r="D137" s="21" t="s">
        <v>18</v>
      </c>
      <c r="E137" s="26" t="s">
        <v>19</v>
      </c>
      <c r="F137" s="27" t="s">
        <v>19</v>
      </c>
      <c r="G137" s="28" t="s">
        <v>19</v>
      </c>
      <c r="H137" s="28"/>
      <c r="I137" s="29"/>
      <c r="J137" s="25" t="s">
        <v>20</v>
      </c>
    </row>
    <row r="138" spans="1:10" ht="10.5" customHeight="1">
      <c r="A138" s="20" t="s">
        <v>15</v>
      </c>
      <c r="B138" s="20" t="s">
        <v>21</v>
      </c>
      <c r="C138" s="20" t="s">
        <v>22</v>
      </c>
      <c r="D138" s="21" t="s">
        <v>23</v>
      </c>
      <c r="E138" s="30" t="s">
        <v>24</v>
      </c>
      <c r="F138" s="21" t="s">
        <v>25</v>
      </c>
      <c r="G138" s="21" t="s">
        <v>26</v>
      </c>
      <c r="H138" s="21" t="s">
        <v>27</v>
      </c>
      <c r="I138" s="21" t="s">
        <v>28</v>
      </c>
      <c r="J138" s="25" t="s">
        <v>23</v>
      </c>
    </row>
    <row r="139" spans="1:10" ht="9.75" customHeight="1">
      <c r="A139" s="19"/>
      <c r="B139" s="20" t="s">
        <v>29</v>
      </c>
      <c r="C139" s="20" t="s">
        <v>30</v>
      </c>
      <c r="D139" s="21" t="s">
        <v>31</v>
      </c>
      <c r="E139" s="30" t="s">
        <v>32</v>
      </c>
      <c r="F139" s="21" t="s">
        <v>32</v>
      </c>
      <c r="G139" s="21" t="s">
        <v>33</v>
      </c>
      <c r="H139" s="21" t="s">
        <v>34</v>
      </c>
      <c r="I139" s="21"/>
      <c r="J139" s="25" t="s">
        <v>31</v>
      </c>
    </row>
    <row r="140" spans="1:10" ht="13.5" thickBot="1">
      <c r="A140" s="31">
        <v>1</v>
      </c>
      <c r="B140" s="32">
        <v>2</v>
      </c>
      <c r="C140" s="32"/>
      <c r="D140" s="33" t="s">
        <v>35</v>
      </c>
      <c r="E140" s="34" t="s">
        <v>36</v>
      </c>
      <c r="F140" s="33" t="s">
        <v>37</v>
      </c>
      <c r="G140" s="33" t="s">
        <v>38</v>
      </c>
      <c r="H140" s="33" t="s">
        <v>39</v>
      </c>
      <c r="I140" s="33" t="s">
        <v>40</v>
      </c>
      <c r="J140" s="35" t="s">
        <v>41</v>
      </c>
    </row>
    <row r="141" spans="1:10" ht="23.25">
      <c r="A141" s="84" t="s">
        <v>276</v>
      </c>
      <c r="B141" s="46" t="s">
        <v>175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63</v>
      </c>
      <c r="H141" s="102" t="s">
        <v>63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55</v>
      </c>
      <c r="B142" s="82"/>
      <c r="C142" s="86"/>
      <c r="D142" s="96"/>
      <c r="E142" s="96"/>
      <c r="F142" s="93"/>
      <c r="G142" s="92" t="s">
        <v>183</v>
      </c>
      <c r="H142" s="92"/>
      <c r="I142" s="92"/>
      <c r="J142" s="94"/>
    </row>
    <row r="143" spans="1:10" ht="21">
      <c r="A143" s="87" t="s">
        <v>184</v>
      </c>
      <c r="B143" s="85" t="s">
        <v>185</v>
      </c>
      <c r="C143" s="86"/>
      <c r="D143" s="160"/>
      <c r="E143" s="161"/>
      <c r="F143" s="162"/>
      <c r="G143" s="99" t="s">
        <v>63</v>
      </c>
      <c r="H143" s="99" t="s">
        <v>63</v>
      </c>
      <c r="I143" s="134">
        <f>SUM(E143:F143)</f>
        <v>0</v>
      </c>
      <c r="J143" s="165">
        <f>D143-I143</f>
        <v>0</v>
      </c>
    </row>
    <row r="144" spans="1:10" ht="21">
      <c r="A144" s="87" t="s">
        <v>186</v>
      </c>
      <c r="B144" s="88" t="s">
        <v>187</v>
      </c>
      <c r="C144" s="91"/>
      <c r="D144" s="163"/>
      <c r="E144" s="147"/>
      <c r="F144" s="164"/>
      <c r="G144" s="95" t="s">
        <v>63</v>
      </c>
      <c r="H144" s="102" t="s">
        <v>63</v>
      </c>
      <c r="I144" s="134">
        <f>SUM(E144:F144)</f>
        <v>0</v>
      </c>
      <c r="J144" s="166">
        <f>D144-I144</f>
        <v>0</v>
      </c>
    </row>
    <row r="145" spans="1:10" ht="23.25">
      <c r="A145" s="84" t="s">
        <v>277</v>
      </c>
      <c r="B145" s="88" t="s">
        <v>188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55</v>
      </c>
      <c r="B146" s="82"/>
      <c r="C146" s="86"/>
      <c r="D146" s="96"/>
      <c r="E146" s="96"/>
      <c r="F146" s="93"/>
      <c r="G146" s="92" t="s">
        <v>183</v>
      </c>
      <c r="H146" s="92"/>
      <c r="I146" s="92"/>
      <c r="J146" s="94"/>
    </row>
    <row r="147" spans="1:10" ht="21">
      <c r="A147" s="87" t="s">
        <v>189</v>
      </c>
      <c r="B147" s="85" t="s">
        <v>190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21" thickBot="1">
      <c r="A148" s="87" t="s">
        <v>191</v>
      </c>
      <c r="B148" s="62" t="s">
        <v>192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203</v>
      </c>
      <c r="B150" s="186" t="s">
        <v>247</v>
      </c>
      <c r="C150" s="186"/>
      <c r="D150" s="186"/>
      <c r="E150" s="188" t="s">
        <v>207</v>
      </c>
      <c r="F150" s="188"/>
      <c r="G150" s="188"/>
      <c r="H150" s="188"/>
      <c r="I150" s="170" t="s">
        <v>247</v>
      </c>
      <c r="J150" s="170"/>
      <c r="O150" s="117"/>
    </row>
    <row r="151" spans="1:10" s="111" customFormat="1" ht="9.75" customHeight="1">
      <c r="A151" s="112" t="s">
        <v>206</v>
      </c>
      <c r="B151" s="171" t="s">
        <v>204</v>
      </c>
      <c r="C151" s="171"/>
      <c r="D151" s="171"/>
      <c r="E151" s="171" t="s">
        <v>208</v>
      </c>
      <c r="F151" s="171"/>
      <c r="G151" s="171"/>
      <c r="H151" s="171"/>
      <c r="I151" s="182" t="s">
        <v>204</v>
      </c>
      <c r="J151" s="182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205</v>
      </c>
      <c r="B153" s="170" t="s">
        <v>249</v>
      </c>
      <c r="C153" s="170"/>
      <c r="D153" s="170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206</v>
      </c>
      <c r="B154" s="182" t="s">
        <v>204</v>
      </c>
      <c r="C154" s="182"/>
      <c r="D154" s="182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91" t="s">
        <v>245</v>
      </c>
      <c r="E155" s="191"/>
      <c r="F155" s="191"/>
      <c r="G155" s="187"/>
      <c r="H155" s="187"/>
      <c r="I155" s="187"/>
      <c r="J155" s="187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82" t="s">
        <v>242</v>
      </c>
      <c r="H156" s="182"/>
      <c r="I156" s="182"/>
      <c r="J156" s="182"/>
    </row>
    <row r="157" spans="1:10" s="111" customFormat="1" ht="26.25" customHeight="1">
      <c r="A157" s="112"/>
      <c r="B157" s="184" t="s">
        <v>209</v>
      </c>
      <c r="C157" s="184"/>
      <c r="D157" s="184"/>
      <c r="E157" s="185"/>
      <c r="F157" s="185"/>
      <c r="G157" s="190"/>
      <c r="H157" s="190"/>
      <c r="I157" s="185"/>
      <c r="J157" s="185"/>
    </row>
    <row r="158" spans="1:10" s="111" customFormat="1" ht="10.5" customHeight="1">
      <c r="A158" s="112"/>
      <c r="B158" s="184" t="s">
        <v>210</v>
      </c>
      <c r="C158" s="184"/>
      <c r="D158" s="184"/>
      <c r="E158" s="182" t="s">
        <v>212</v>
      </c>
      <c r="F158" s="182"/>
      <c r="G158" s="183" t="s">
        <v>211</v>
      </c>
      <c r="H158" s="183"/>
      <c r="I158" s="183" t="s">
        <v>204</v>
      </c>
      <c r="J158" s="183"/>
    </row>
    <row r="159" spans="1:10" s="111" customFormat="1" ht="23.25" customHeight="1">
      <c r="A159" s="111" t="s">
        <v>213</v>
      </c>
      <c r="B159" s="185"/>
      <c r="C159" s="185"/>
      <c r="D159" s="185"/>
      <c r="E159" s="190"/>
      <c r="F159" s="190"/>
      <c r="G159" s="185"/>
      <c r="H159" s="185"/>
      <c r="I159" s="185"/>
      <c r="J159" s="185"/>
    </row>
    <row r="160" spans="1:11" s="111" customFormat="1" ht="12" customHeight="1">
      <c r="A160" s="44"/>
      <c r="B160" s="182" t="s">
        <v>212</v>
      </c>
      <c r="C160" s="182"/>
      <c r="D160" s="182"/>
      <c r="E160" s="183" t="s">
        <v>211</v>
      </c>
      <c r="F160" s="183"/>
      <c r="G160" s="182" t="s">
        <v>204</v>
      </c>
      <c r="H160" s="182"/>
      <c r="I160" s="181" t="s">
        <v>214</v>
      </c>
      <c r="J160" s="181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193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9.7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A46:H46"/>
    <mergeCell ref="A14:H14"/>
    <mergeCell ref="A106:H106"/>
    <mergeCell ref="I159:J159"/>
    <mergeCell ref="G158:H158"/>
    <mergeCell ref="B159:D159"/>
    <mergeCell ref="E159:F159"/>
    <mergeCell ref="G159:H159"/>
    <mergeCell ref="D155:F155"/>
    <mergeCell ref="G157:H157"/>
    <mergeCell ref="I158:J158"/>
    <mergeCell ref="B151:D151"/>
    <mergeCell ref="I157:J157"/>
    <mergeCell ref="G155:J155"/>
    <mergeCell ref="I150:J150"/>
    <mergeCell ref="E150:H150"/>
    <mergeCell ref="I151:J151"/>
    <mergeCell ref="G156:J156"/>
    <mergeCell ref="B157:D157"/>
    <mergeCell ref="B11:H11"/>
    <mergeCell ref="I160:J160"/>
    <mergeCell ref="G160:H160"/>
    <mergeCell ref="E160:F160"/>
    <mergeCell ref="B160:D160"/>
    <mergeCell ref="E158:F158"/>
    <mergeCell ref="B158:D158"/>
    <mergeCell ref="E157:F157"/>
    <mergeCell ref="B154:D154"/>
    <mergeCell ref="B150:D150"/>
    <mergeCell ref="B153:D153"/>
    <mergeCell ref="E151:H151"/>
    <mergeCell ref="B8:H8"/>
    <mergeCell ref="A1:I1"/>
    <mergeCell ref="A2:I2"/>
    <mergeCell ref="A3:I3"/>
    <mergeCell ref="E5:F5"/>
    <mergeCell ref="B6:H6"/>
    <mergeCell ref="B7:H7"/>
    <mergeCell ref="B10:H1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RWT</cp:lastModifiedBy>
  <dcterms:created xsi:type="dcterms:W3CDTF">2011-03-25T10:45:34Z</dcterms:created>
  <dcterms:modified xsi:type="dcterms:W3CDTF">2014-02-13T11:53:42Z</dcterms:modified>
  <cp:category/>
  <cp:version/>
  <cp:contentType/>
  <cp:contentStatus/>
</cp:coreProperties>
</file>